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ana\Desktop\"/>
    </mc:Choice>
  </mc:AlternateContent>
  <xr:revisionPtr revIDLastSave="0" documentId="8_{D5A20A3C-3734-4609-8685-E2F601C4604E}" xr6:coauthVersionLast="47" xr6:coauthVersionMax="47" xr10:uidLastSave="{00000000-0000-0000-0000-000000000000}"/>
  <bookViews>
    <workbookView xWindow="-108" yWindow="-108" windowWidth="23256" windowHeight="12576" xr2:uid="{4851A330-4353-4CDF-ADAA-4EA415DAE28E}"/>
  </bookViews>
  <sheets>
    <sheet name="Foglio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1" l="1"/>
  <c r="G23" i="1" s="1"/>
  <c r="G24" i="1" s="1"/>
  <c r="G26" i="1" s="1"/>
  <c r="G28" i="1" s="1"/>
  <c r="G29" i="1" s="1"/>
  <c r="E23" i="1"/>
  <c r="E24" i="1" s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F24" i="1" l="1"/>
  <c r="F26" i="1" s="1"/>
  <c r="F28" i="1" s="1"/>
  <c r="F29" i="1" s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<sst xmlns="http://schemas.openxmlformats.org/spreadsheetml/2006/main" count="33" uniqueCount="33">
  <si>
    <t>ANNO 2021</t>
  </si>
  <si>
    <t>Regione</t>
  </si>
  <si>
    <t>Aziende</t>
  </si>
  <si>
    <t>PIEMONTE</t>
  </si>
  <si>
    <t>VALLE D'AOSTA</t>
  </si>
  <si>
    <t>LOMBARDIA</t>
  </si>
  <si>
    <t>VENETO</t>
  </si>
  <si>
    <t>FRIULI</t>
  </si>
  <si>
    <t>LIGURIA</t>
  </si>
  <si>
    <t>EMILIA ROMAGNA</t>
  </si>
  <si>
    <t>TOSCANA</t>
  </si>
  <si>
    <t>UMBRIA</t>
  </si>
  <si>
    <t>MARCHE</t>
  </si>
  <si>
    <t>LAZIO</t>
  </si>
  <si>
    <t>ABRUZZO</t>
  </si>
  <si>
    <t>MOLISE</t>
  </si>
  <si>
    <t>CAMPANIA</t>
  </si>
  <si>
    <t>PUGLIA</t>
  </si>
  <si>
    <t>BASILICATA</t>
  </si>
  <si>
    <t>CALABRIA</t>
  </si>
  <si>
    <t>SICILIA</t>
  </si>
  <si>
    <t>SARDEGNA</t>
  </si>
  <si>
    <t>225 Aziende</t>
  </si>
  <si>
    <t>Perdita pro capite</t>
  </si>
  <si>
    <t>Stima perdita ANNO pro capite</t>
  </si>
  <si>
    <t>Stima perdita MESE pro capite</t>
  </si>
  <si>
    <t xml:space="preserve">PROIEZIONE su </t>
  </si>
  <si>
    <t>Numero Dirigenti al 31.12.21</t>
  </si>
  <si>
    <t>TOTALE</t>
  </si>
  <si>
    <t>di cui con risposte incomplete</t>
  </si>
  <si>
    <t>Saldo Negativo Fondi Disagio + Risultato</t>
  </si>
  <si>
    <t>Residui comprensivi del saldo negativo</t>
  </si>
  <si>
    <t>Residui senza saldo negativo dei fondi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</si>
</sst>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[$€-2]\ #,##0;[Red]\-[$€-2]\ #,##0"/>
    <numFmt numFmtId="165" formatCode="_-* #,##0\ &quot;€&quot;_-;\-* #,##0\ &quot;€&quot;_-;_-* &quot;-&quot;??\ &quot;€&quot;_-;_-@_-"/>
    <numFmt numFmtId="166" formatCode="0.0%"/>
    <numFmt numFmtId="167" formatCode="_-* #,##0_-;\-* #,##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0" xfId="0" applyFont="1"/>
    <xf numFmtId="0" fontId="2" fillId="2" borderId="7" xfId="0" applyFont="1" applyFill="1" applyBorder="1" applyAlignment="1">
      <alignment horizontal="right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right" vertical="center"/>
    </xf>
    <xf numFmtId="165" fontId="3" fillId="2" borderId="19" xfId="2" applyNumberFormat="1" applyFont="1" applyFill="1" applyBorder="1" applyAlignment="1">
      <alignment horizontal="center" vertical="center"/>
    </xf>
    <xf numFmtId="44" fontId="4" fillId="2" borderId="19" xfId="2" applyFont="1" applyFill="1" applyBorder="1" applyAlignment="1">
      <alignment horizontal="center" vertical="center"/>
    </xf>
    <xf numFmtId="44" fontId="4" fillId="2" borderId="20" xfId="2" applyFont="1" applyFill="1" applyBorder="1" applyAlignment="1">
      <alignment horizontal="center" vertical="center"/>
    </xf>
    <xf numFmtId="44" fontId="0" fillId="0" borderId="0" xfId="2" applyFont="1" applyBorder="1" applyAlignment="1">
      <alignment horizontal="center" vertical="center"/>
    </xf>
    <xf numFmtId="44" fontId="2" fillId="2" borderId="22" xfId="0" applyNumberFormat="1" applyFont="1" applyFill="1" applyBorder="1"/>
    <xf numFmtId="44" fontId="2" fillId="2" borderId="23" xfId="0" applyNumberFormat="1" applyFont="1" applyFill="1" applyBorder="1"/>
    <xf numFmtId="167" fontId="0" fillId="0" borderId="11" xfId="1" applyNumberFormat="1" applyFont="1" applyBorder="1"/>
    <xf numFmtId="167" fontId="0" fillId="0" borderId="12" xfId="1" applyNumberFormat="1" applyFont="1" applyBorder="1"/>
    <xf numFmtId="0" fontId="0" fillId="0" borderId="10" xfId="0" applyBorder="1"/>
    <xf numFmtId="0" fontId="0" fillId="0" borderId="13" xfId="0" applyBorder="1"/>
    <xf numFmtId="0" fontId="5" fillId="2" borderId="8" xfId="2" applyNumberFormat="1" applyFont="1" applyFill="1" applyBorder="1" applyAlignment="1">
      <alignment horizontal="center" vertical="center" wrapText="1"/>
    </xf>
    <xf numFmtId="165" fontId="3" fillId="2" borderId="8" xfId="2" applyNumberFormat="1" applyFont="1" applyFill="1" applyBorder="1" applyAlignment="1">
      <alignment horizontal="center" vertical="center" wrapText="1"/>
    </xf>
    <xf numFmtId="44" fontId="4" fillId="2" borderId="8" xfId="2" applyFont="1" applyFill="1" applyBorder="1" applyAlignment="1">
      <alignment horizontal="center" vertical="center" wrapText="1"/>
    </xf>
    <xf numFmtId="44" fontId="4" fillId="2" borderId="9" xfId="2" applyFont="1" applyFill="1" applyBorder="1" applyAlignment="1">
      <alignment horizontal="center" vertical="center" wrapText="1"/>
    </xf>
    <xf numFmtId="44" fontId="0" fillId="0" borderId="11" xfId="0" applyNumberFormat="1" applyBorder="1"/>
    <xf numFmtId="44" fontId="0" fillId="0" borderId="12" xfId="0" applyNumberFormat="1" applyBorder="1"/>
    <xf numFmtId="44" fontId="0" fillId="0" borderId="19" xfId="0" applyNumberFormat="1" applyBorder="1"/>
    <xf numFmtId="44" fontId="0" fillId="0" borderId="20" xfId="0" applyNumberFormat="1" applyBorder="1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164" fontId="5" fillId="2" borderId="5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2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65" fontId="6" fillId="0" borderId="8" xfId="2" applyNumberFormat="1" applyFont="1" applyBorder="1" applyAlignment="1">
      <alignment horizontal="center" vertical="center" wrapText="1"/>
    </xf>
    <xf numFmtId="44" fontId="6" fillId="0" borderId="8" xfId="2" applyFont="1" applyBorder="1" applyAlignment="1">
      <alignment horizontal="center" vertical="center" wrapText="1"/>
    </xf>
    <xf numFmtId="44" fontId="6" fillId="0" borderId="9" xfId="2" applyFont="1" applyBorder="1" applyAlignment="1">
      <alignment horizontal="center" vertical="center" wrapText="1"/>
    </xf>
    <xf numFmtId="0" fontId="6" fillId="0" borderId="11" xfId="2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65" fontId="6" fillId="0" borderId="11" xfId="2" applyNumberFormat="1" applyFont="1" applyBorder="1" applyAlignment="1">
      <alignment horizontal="center" vertical="center" wrapText="1"/>
    </xf>
    <xf numFmtId="44" fontId="6" fillId="0" borderId="11" xfId="2" applyFont="1" applyBorder="1" applyAlignment="1">
      <alignment horizontal="center" vertical="center" wrapText="1"/>
    </xf>
    <xf numFmtId="44" fontId="6" fillId="0" borderId="12" xfId="2" applyFont="1" applyBorder="1" applyAlignment="1">
      <alignment horizontal="center" vertical="center" wrapText="1"/>
    </xf>
    <xf numFmtId="0" fontId="6" fillId="0" borderId="14" xfId="2" applyNumberFormat="1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165" fontId="6" fillId="0" borderId="14" xfId="2" applyNumberFormat="1" applyFont="1" applyBorder="1" applyAlignment="1">
      <alignment horizontal="center" vertical="center" wrapText="1"/>
    </xf>
    <xf numFmtId="44" fontId="6" fillId="0" borderId="14" xfId="2" applyFont="1" applyBorder="1" applyAlignment="1">
      <alignment horizontal="center" vertical="center" wrapText="1"/>
    </xf>
    <xf numFmtId="44" fontId="6" fillId="0" borderId="15" xfId="2" applyFont="1" applyBorder="1" applyAlignment="1">
      <alignment horizontal="center" vertical="center" wrapText="1"/>
    </xf>
    <xf numFmtId="166" fontId="3" fillId="0" borderId="0" xfId="3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164" fontId="5" fillId="2" borderId="6" xfId="0" applyNumberFormat="1" applyFont="1" applyFill="1" applyBorder="1" applyAlignment="1">
      <alignment horizontal="center" vertical="center" wrapText="1"/>
    </xf>
    <xf numFmtId="44" fontId="0" fillId="0" borderId="0" xfId="0" applyNumberFormat="1"/>
    <xf numFmtId="0" fontId="0" fillId="0" borderId="16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</cellXfs>
  <cellStyles count="4">
    <cellStyle name="Migliaia" xfId="1" builtinId="3"/>
    <cellStyle name="Normale" xfId="0" builtinId="0"/>
    <cellStyle name="Percentuale" xfId="3" builtinId="5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17EAB-918B-4974-A8F5-5DAE3E80DF5A}">
  <dimension ref="B1:I29"/>
  <sheetViews>
    <sheetView tabSelected="1" zoomScale="110" zoomScaleNormal="110" workbookViewId="0">
      <selection activeCell="I31" sqref="I31"/>
    </sheetView>
  </sheetViews>
  <sheetFormatPr defaultRowHeight="14.4" x14ac:dyDescent="0.3"/>
  <cols>
    <col min="2" max="2" width="28.109375" bestFit="1" customWidth="1"/>
    <col min="3" max="3" width="8.109375" bestFit="1" customWidth="1"/>
    <col min="4" max="4" width="12.33203125" bestFit="1" customWidth="1"/>
    <col min="5" max="5" width="17.33203125" bestFit="1" customWidth="1"/>
    <col min="6" max="7" width="18.44140625" bestFit="1" customWidth="1"/>
    <col min="8" max="8" width="16.88671875" customWidth="1"/>
    <col min="9" max="9" width="18" bestFit="1" customWidth="1"/>
    <col min="10" max="10" width="19.33203125" bestFit="1" customWidth="1"/>
  </cols>
  <sheetData>
    <row r="1" spans="2:9" ht="15" thickBot="1" x14ac:dyDescent="0.35"/>
    <row r="2" spans="2:9" ht="27.6" customHeight="1" x14ac:dyDescent="0.3">
      <c r="B2" s="49" t="s">
        <v>0</v>
      </c>
      <c r="C2" s="50"/>
      <c r="D2" s="50"/>
      <c r="E2" s="50"/>
      <c r="F2" s="50"/>
      <c r="G2" s="51"/>
      <c r="H2" s="1"/>
    </row>
    <row r="3" spans="2:9" ht="43.8" thickBot="1" x14ac:dyDescent="0.35">
      <c r="B3" s="23" t="s">
        <v>1</v>
      </c>
      <c r="C3" s="24" t="s">
        <v>2</v>
      </c>
      <c r="D3" s="25" t="s">
        <v>29</v>
      </c>
      <c r="E3" s="26" t="s">
        <v>30</v>
      </c>
      <c r="F3" s="26" t="s">
        <v>31</v>
      </c>
      <c r="G3" s="45" t="s">
        <v>32</v>
      </c>
    </row>
    <row r="4" spans="2:9" x14ac:dyDescent="0.3">
      <c r="B4" s="27" t="s" cm="1">
        <v>3</v>
      </c>
      <c r="C4" s="28">
        <v>19</v>
      </c>
      <c r="D4" s="29">
        <v>2</v>
      </c>
      <c r="E4" s="30">
        <v>-13744652</v>
      </c>
      <c r="F4" s="31">
        <v>28023898</v>
      </c>
      <c r="G4" s="32">
        <f>F4-E4</f>
        <v>41768550</v>
      </c>
    </row>
    <row r="5" spans="2:9" x14ac:dyDescent="0.3">
      <c r="B5" s="13" t="s">
        <v>4</v>
      </c>
      <c r="C5" s="33">
        <v>1</v>
      </c>
      <c r="D5" s="34">
        <v>0</v>
      </c>
      <c r="E5" s="35">
        <v>0</v>
      </c>
      <c r="F5" s="36">
        <v>4227522</v>
      </c>
      <c r="G5" s="37">
        <f t="shared" ref="G5:G22" si="0">F5-E5</f>
        <v>4227522</v>
      </c>
    </row>
    <row r="6" spans="2:9" x14ac:dyDescent="0.3">
      <c r="B6" s="13" t="s">
        <v>5</v>
      </c>
      <c r="C6" s="33">
        <v>46</v>
      </c>
      <c r="D6" s="34">
        <v>2</v>
      </c>
      <c r="E6" s="35">
        <v>-34044427</v>
      </c>
      <c r="F6" s="36">
        <v>20080673</v>
      </c>
      <c r="G6" s="37">
        <f t="shared" si="0"/>
        <v>54125100</v>
      </c>
    </row>
    <row r="7" spans="2:9" x14ac:dyDescent="0.3">
      <c r="B7" s="13" t="s">
        <v>6</v>
      </c>
      <c r="C7" s="33">
        <v>14</v>
      </c>
      <c r="D7" s="34">
        <v>2</v>
      </c>
      <c r="E7" s="35">
        <v>-31371</v>
      </c>
      <c r="F7" s="36">
        <v>42057167</v>
      </c>
      <c r="G7" s="37">
        <f t="shared" si="0"/>
        <v>42088538</v>
      </c>
    </row>
    <row r="8" spans="2:9" x14ac:dyDescent="0.3">
      <c r="B8" s="13" t="s">
        <v>7</v>
      </c>
      <c r="C8" s="33">
        <v>8</v>
      </c>
      <c r="D8" s="34">
        <v>0</v>
      </c>
      <c r="E8" s="35">
        <v>-51361</v>
      </c>
      <c r="F8" s="36">
        <v>23002152</v>
      </c>
      <c r="G8" s="37">
        <f t="shared" si="0"/>
        <v>23053513</v>
      </c>
    </row>
    <row r="9" spans="2:9" x14ac:dyDescent="0.3">
      <c r="B9" s="13" t="s">
        <v>8</v>
      </c>
      <c r="C9" s="33">
        <v>10</v>
      </c>
      <c r="D9" s="34">
        <v>0</v>
      </c>
      <c r="E9" s="35">
        <v>-4512138</v>
      </c>
      <c r="F9" s="36">
        <v>6464549</v>
      </c>
      <c r="G9" s="37">
        <f t="shared" si="0"/>
        <v>10976687</v>
      </c>
    </row>
    <row r="10" spans="2:9" x14ac:dyDescent="0.3">
      <c r="B10" s="13" t="s">
        <v>9</v>
      </c>
      <c r="C10" s="33">
        <v>14</v>
      </c>
      <c r="D10" s="34">
        <v>0</v>
      </c>
      <c r="E10" s="35">
        <v>-381579</v>
      </c>
      <c r="F10" s="36">
        <v>35429363</v>
      </c>
      <c r="G10" s="37">
        <f t="shared" si="0"/>
        <v>35810942</v>
      </c>
    </row>
    <row r="11" spans="2:9" x14ac:dyDescent="0.3">
      <c r="B11" s="13" t="s">
        <v>10</v>
      </c>
      <c r="C11" s="33">
        <v>11</v>
      </c>
      <c r="D11" s="34">
        <v>1</v>
      </c>
      <c r="E11" s="35">
        <v>-1204136</v>
      </c>
      <c r="F11" s="36">
        <v>16769138</v>
      </c>
      <c r="G11" s="37">
        <f t="shared" si="0"/>
        <v>17973274</v>
      </c>
    </row>
    <row r="12" spans="2:9" x14ac:dyDescent="0.3">
      <c r="B12" s="13" t="s">
        <v>11</v>
      </c>
      <c r="C12" s="33">
        <v>5</v>
      </c>
      <c r="D12" s="34">
        <v>2</v>
      </c>
      <c r="E12" s="35">
        <v>-1945537</v>
      </c>
      <c r="F12" s="36">
        <v>880101</v>
      </c>
      <c r="G12" s="37">
        <f t="shared" si="0"/>
        <v>2825638</v>
      </c>
    </row>
    <row r="13" spans="2:9" x14ac:dyDescent="0.3">
      <c r="B13" s="13" t="s">
        <v>12</v>
      </c>
      <c r="C13" s="33">
        <v>4</v>
      </c>
      <c r="D13" s="34">
        <v>1</v>
      </c>
      <c r="E13" s="35">
        <v>0</v>
      </c>
      <c r="F13" s="36">
        <v>1546088</v>
      </c>
      <c r="G13" s="37">
        <f t="shared" si="0"/>
        <v>1546088</v>
      </c>
    </row>
    <row r="14" spans="2:9" x14ac:dyDescent="0.3">
      <c r="B14" s="13" t="s">
        <v>13</v>
      </c>
      <c r="C14" s="33">
        <v>18</v>
      </c>
      <c r="D14" s="34">
        <v>5</v>
      </c>
      <c r="E14" s="35">
        <v>-9276448</v>
      </c>
      <c r="F14" s="36">
        <v>37404239</v>
      </c>
      <c r="G14" s="37">
        <f t="shared" si="0"/>
        <v>46680687</v>
      </c>
    </row>
    <row r="15" spans="2:9" x14ac:dyDescent="0.3">
      <c r="B15" s="13" t="s">
        <v>14</v>
      </c>
      <c r="C15" s="33">
        <v>5</v>
      </c>
      <c r="D15" s="34">
        <v>2</v>
      </c>
      <c r="E15" s="35">
        <v>-3133142</v>
      </c>
      <c r="F15" s="36">
        <v>3238271</v>
      </c>
      <c r="G15" s="37">
        <f t="shared" si="0"/>
        <v>6371413</v>
      </c>
      <c r="I15" s="46"/>
    </row>
    <row r="16" spans="2:9" x14ac:dyDescent="0.3">
      <c r="B16" s="13" t="s">
        <v>15</v>
      </c>
      <c r="C16" s="33">
        <v>2</v>
      </c>
      <c r="D16" s="34">
        <v>1</v>
      </c>
      <c r="E16" s="35">
        <v>0</v>
      </c>
      <c r="F16" s="36">
        <v>38314</v>
      </c>
      <c r="G16" s="37">
        <f t="shared" si="0"/>
        <v>38314</v>
      </c>
    </row>
    <row r="17" spans="2:9" x14ac:dyDescent="0.3">
      <c r="B17" s="13" t="s">
        <v>16</v>
      </c>
      <c r="C17" s="33">
        <v>18</v>
      </c>
      <c r="D17" s="34">
        <v>5</v>
      </c>
      <c r="E17" s="35">
        <v>-7557828</v>
      </c>
      <c r="F17" s="36">
        <v>17936803</v>
      </c>
      <c r="G17" s="37">
        <f t="shared" si="0"/>
        <v>25494631</v>
      </c>
    </row>
    <row r="18" spans="2:9" x14ac:dyDescent="0.3">
      <c r="B18" s="13" t="s">
        <v>17</v>
      </c>
      <c r="C18" s="33">
        <v>12</v>
      </c>
      <c r="D18" s="34">
        <v>3</v>
      </c>
      <c r="E18" s="35">
        <v>-4311241</v>
      </c>
      <c r="F18" s="36">
        <v>29617310</v>
      </c>
      <c r="G18" s="37">
        <f t="shared" si="0"/>
        <v>33928551</v>
      </c>
    </row>
    <row r="19" spans="2:9" x14ac:dyDescent="0.3">
      <c r="B19" s="13" t="s">
        <v>18</v>
      </c>
      <c r="C19" s="33">
        <v>5</v>
      </c>
      <c r="D19" s="34">
        <v>0</v>
      </c>
      <c r="E19" s="35">
        <v>-2819911</v>
      </c>
      <c r="F19" s="36">
        <v>9400391</v>
      </c>
      <c r="G19" s="37">
        <f t="shared" si="0"/>
        <v>12220302</v>
      </c>
    </row>
    <row r="20" spans="2:9" x14ac:dyDescent="0.3">
      <c r="B20" s="13" t="s">
        <v>19</v>
      </c>
      <c r="C20" s="33">
        <v>8</v>
      </c>
      <c r="D20" s="34">
        <v>1</v>
      </c>
      <c r="E20" s="35">
        <v>-2639987</v>
      </c>
      <c r="F20" s="36">
        <v>26597626</v>
      </c>
      <c r="G20" s="37">
        <f t="shared" si="0"/>
        <v>29237613</v>
      </c>
    </row>
    <row r="21" spans="2:9" x14ac:dyDescent="0.3">
      <c r="B21" s="13" t="s">
        <v>20</v>
      </c>
      <c r="C21" s="33">
        <v>19</v>
      </c>
      <c r="D21" s="34">
        <v>3</v>
      </c>
      <c r="E21" s="35">
        <v>-14042125</v>
      </c>
      <c r="F21" s="36">
        <v>56691213</v>
      </c>
      <c r="G21" s="37">
        <f t="shared" si="0"/>
        <v>70733338</v>
      </c>
    </row>
    <row r="22" spans="2:9" ht="15" thickBot="1" x14ac:dyDescent="0.35">
      <c r="B22" s="14" t="s">
        <v>21</v>
      </c>
      <c r="C22" s="38">
        <v>6</v>
      </c>
      <c r="D22" s="39">
        <v>2</v>
      </c>
      <c r="E22" s="40">
        <v>-253414</v>
      </c>
      <c r="F22" s="41">
        <v>30376843</v>
      </c>
      <c r="G22" s="42">
        <f t="shared" si="0"/>
        <v>30630257</v>
      </c>
      <c r="I22" s="46"/>
    </row>
    <row r="23" spans="2:9" ht="15" thickTop="1" x14ac:dyDescent="0.3">
      <c r="B23" s="2" t="s">
        <v>28</v>
      </c>
      <c r="C23" s="15">
        <v>225</v>
      </c>
      <c r="D23" s="3">
        <v>32</v>
      </c>
      <c r="E23" s="16">
        <f>SUM(E4:E22)</f>
        <v>-99949297</v>
      </c>
      <c r="F23" s="17">
        <f>SUM(F4:F22)</f>
        <v>389781661</v>
      </c>
      <c r="G23" s="18">
        <f>F23-E23</f>
        <v>489730958</v>
      </c>
    </row>
    <row r="24" spans="2:9" ht="15" thickBot="1" x14ac:dyDescent="0.35">
      <c r="B24" s="4" t="s">
        <v>26</v>
      </c>
      <c r="C24" s="52" t="s">
        <v>22</v>
      </c>
      <c r="D24" s="53"/>
      <c r="E24" s="5">
        <f>E23/(C23-D23)*225</f>
        <v>-116521201.1658031</v>
      </c>
      <c r="F24" s="6">
        <f>F23/(C23-D23)*C23</f>
        <v>454408672.15025908</v>
      </c>
      <c r="G24" s="7">
        <f>G23/(C23-D23)*C23</f>
        <v>570929873.31606221</v>
      </c>
    </row>
    <row r="25" spans="2:9" ht="15" thickBot="1" x14ac:dyDescent="0.35">
      <c r="D25" s="43"/>
      <c r="H25" s="8"/>
    </row>
    <row r="26" spans="2:9" x14ac:dyDescent="0.3">
      <c r="D26" s="54" t="s">
        <v>23</v>
      </c>
      <c r="E26" s="55"/>
      <c r="F26" s="9">
        <f>F24</f>
        <v>454408672.15025908</v>
      </c>
      <c r="G26" s="10">
        <f>G24</f>
        <v>570929873.31606221</v>
      </c>
    </row>
    <row r="27" spans="2:9" x14ac:dyDescent="0.3">
      <c r="B27" s="44"/>
      <c r="D27" s="56" t="s">
        <v>27</v>
      </c>
      <c r="E27" s="57"/>
      <c r="F27" s="11">
        <v>127424</v>
      </c>
      <c r="G27" s="12">
        <v>127424</v>
      </c>
    </row>
    <row r="28" spans="2:9" x14ac:dyDescent="0.3">
      <c r="D28" s="56" t="s">
        <v>24</v>
      </c>
      <c r="E28" s="57"/>
      <c r="F28" s="19">
        <f>F26/F27</f>
        <v>3566.1152698883971</v>
      </c>
      <c r="G28" s="20">
        <f>G26/G27</f>
        <v>4480.5521198209299</v>
      </c>
    </row>
    <row r="29" spans="2:9" ht="15" thickBot="1" x14ac:dyDescent="0.35">
      <c r="D29" s="47" t="s">
        <v>25</v>
      </c>
      <c r="E29" s="48"/>
      <c r="F29" s="21">
        <f>F28/12</f>
        <v>297.17627249069977</v>
      </c>
      <c r="G29" s="22">
        <f>G28/12</f>
        <v>373.3793433184108</v>
      </c>
    </row>
  </sheetData>
  <mergeCells count="6">
    <mergeCell ref="D29:E29"/>
    <mergeCell ref="B2:G2"/>
    <mergeCell ref="C24:D24"/>
    <mergeCell ref="D26:E26"/>
    <mergeCell ref="D27:E27"/>
    <mergeCell ref="D28:E28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Guido Quici</dc:creator>
  <cp:lastModifiedBy>Adriana Riccomagno</cp:lastModifiedBy>
  <dcterms:created xsi:type="dcterms:W3CDTF">2023-04-17T10:46:58Z</dcterms:created>
  <dcterms:modified xsi:type="dcterms:W3CDTF">2023-04-18T09:22:38Z</dcterms:modified>
</cp:coreProperties>
</file>